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 codeName="{4D1C537B-E38A-612A-F078-A93A15B4B7F4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phillips66-my.sharepoint.com/personal/jonathan_campion_contractor_p66_com1/Documents/UK-ETS/"/>
    </mc:Choice>
  </mc:AlternateContent>
  <xr:revisionPtr revIDLastSave="110" documentId="8_{D9A2FDCD-305B-4F19-91AF-AADDDB8D401D}" xr6:coauthVersionLast="46" xr6:coauthVersionMax="46" xr10:uidLastSave="{931CD5B7-0A89-433A-B15F-7B56C3FA1B8D}"/>
  <bookViews>
    <workbookView xWindow="28680" yWindow="-120" windowWidth="29040" windowHeight="15840" xr2:uid="{11EEAFAB-2977-45EB-B161-115F4E6C9FDB}"/>
  </bookViews>
  <sheets>
    <sheet name="Sheet1" sheetId="1" r:id="rId1"/>
  </sheets>
  <functionGroups builtInGroupCount="19"/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A1" i="1"/>
  <c r="D34" i="1" a="1"/>
  <c r="D37" i="1" a="1"/>
  <c r="D39" i="1" a="1"/>
  <c r="D35" i="1" a="1"/>
  <c r="D36" i="1" a="1"/>
  <c r="D38" i="1" a="1"/>
  <c r="D40" i="1" a="1"/>
  <c r="D40" i="1" l="1"/>
  <c r="D38" i="1"/>
  <c r="D36" i="1"/>
  <c r="D35" i="1"/>
  <c r="D34" i="1"/>
  <c r="D39" i="1"/>
  <c r="D37" i="1"/>
  <c r="D33" i="1" a="1"/>
  <c r="D33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<sst xmlns="http://schemas.openxmlformats.org/spreadsheetml/2006/main" count="76" uniqueCount="47">
  <si>
    <t>Methane</t>
  </si>
  <si>
    <t>Nitrogen</t>
  </si>
  <si>
    <t>CO2</t>
  </si>
  <si>
    <t>Ethane</t>
  </si>
  <si>
    <t>Propane</t>
  </si>
  <si>
    <t>Isobutane</t>
  </si>
  <si>
    <t>Butane</t>
  </si>
  <si>
    <t>Isopentane</t>
  </si>
  <si>
    <t>Pentane</t>
  </si>
  <si>
    <t>Hexane</t>
  </si>
  <si>
    <t>Heptane</t>
  </si>
  <si>
    <t>Octane</t>
  </si>
  <si>
    <t>Nonane</t>
  </si>
  <si>
    <t>Decane</t>
  </si>
  <si>
    <t>Hydrogen</t>
  </si>
  <si>
    <t>Oxygen</t>
  </si>
  <si>
    <t>CO</t>
  </si>
  <si>
    <t>Water</t>
  </si>
  <si>
    <t>H2S</t>
  </si>
  <si>
    <t>Helium</t>
  </si>
  <si>
    <t>Argon</t>
  </si>
  <si>
    <t>C6+44164</t>
  </si>
  <si>
    <t>neopentane</t>
  </si>
  <si>
    <t xml:space="preserve">2,2-dimethylbutane </t>
  </si>
  <si>
    <t xml:space="preserve">2-methylpentane    </t>
  </si>
  <si>
    <t xml:space="preserve">3-methylpentane    </t>
  </si>
  <si>
    <t xml:space="preserve">cyclopentane       </t>
  </si>
  <si>
    <t>Dynamic viscosity of the fluid</t>
  </si>
  <si>
    <t>Isentropic exponent</t>
  </si>
  <si>
    <t>Density of the fluid</t>
  </si>
  <si>
    <t>Standard density of the fluid</t>
  </si>
  <si>
    <t>molar mass</t>
  </si>
  <si>
    <t>Compressibility factor</t>
  </si>
  <si>
    <t>Compressibility factor at standard Temperature and Pressure</t>
  </si>
  <si>
    <t>Process temperature</t>
  </si>
  <si>
    <t>Process pressure</t>
  </si>
  <si>
    <t>Kelvin</t>
  </si>
  <si>
    <t>Pascals</t>
  </si>
  <si>
    <t>Pa⋅s</t>
  </si>
  <si>
    <t>-</t>
  </si>
  <si>
    <r>
      <t>kg/m</t>
    </r>
    <r>
      <rPr>
        <vertAlign val="superscript"/>
        <sz val="11"/>
        <color theme="1"/>
        <rFont val="Calibri"/>
        <family val="2"/>
        <scheme val="minor"/>
      </rPr>
      <t>3</t>
    </r>
  </si>
  <si>
    <t>kg/mol</t>
  </si>
  <si>
    <t>Mole%</t>
  </si>
  <si>
    <t>Input Data</t>
  </si>
  <si>
    <t>Calculated values</t>
  </si>
  <si>
    <t>Speed of Sound</t>
  </si>
  <si>
    <t>m/sec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</si>
</sst>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vertAlign val="superscript"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70C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0" borderId="0" xfId="0" applyFont="1" applyBorder="1" applyAlignment="1">
      <alignment vertical="center" textRotation="45"/>
    </xf>
    <xf numFmtId="0" fontId="0" fillId="0" borderId="0" xfId="0" applyBorder="1"/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4" fillId="3" borderId="7" xfId="1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1" fillId="8" borderId="10" xfId="0" applyFont="1" applyFill="1" applyBorder="1" applyAlignment="1">
      <alignment horizontal="center" vertical="center" textRotation="45"/>
    </xf>
    <xf numFmtId="0" fontId="1" fillId="8" borderId="11" xfId="0" applyFont="1" applyFill="1" applyBorder="1" applyAlignment="1">
      <alignment horizontal="center" vertical="center" textRotation="45"/>
    </xf>
    <xf numFmtId="0" fontId="1" fillId="8" borderId="12" xfId="0" applyFont="1" applyFill="1" applyBorder="1" applyAlignment="1">
      <alignment horizontal="center" vertical="center" textRotation="45"/>
    </xf>
    <xf numFmtId="0" fontId="1" fillId="9" borderId="10" xfId="0" applyFont="1" applyFill="1" applyBorder="1" applyAlignment="1">
      <alignment horizontal="center" vertical="center" textRotation="45"/>
    </xf>
    <xf numFmtId="0" fontId="1" fillId="9" borderId="11" xfId="0" applyFont="1" applyFill="1" applyBorder="1" applyAlignment="1">
      <alignment horizontal="center" vertical="center" textRotation="45"/>
    </xf>
    <xf numFmtId="0" fontId="1" fillId="9" borderId="12" xfId="0" applyFont="1" applyFill="1" applyBorder="1" applyAlignment="1">
      <alignment horizontal="center" vertical="center" textRotation="45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2" fillId="0" borderId="0" xfId="0" applyFont="1" applyAlignment="1">
      <alignment horizontal="left"/>
    </xf>
  </cellXfs>
  <cellStyles count="2">
    <cellStyle name="Normal" xfId="0" builtinId="0"/>
    <cellStyle name="Normal 2" xfId="1" xr:uid="{CA66A615-C8E9-40EA-B49B-2637FC744A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06/relationships/vbaProject" Target="vbaProject.bin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A1E11-88A9-4218-9C61-627BA4F774FB}">
  <sheetPr codeName="Sheet1"/>
  <dimension ref="A1:D48"/>
  <sheetViews>
    <sheetView tabSelected="1" workbookViewId="0">
      <selection activeCell="B1" sqref="B1"/>
    </sheetView>
  </sheetViews>
  <sheetFormatPr defaultRowHeight="15" x14ac:dyDescent="0.25"/>
  <cols>
    <col min="1" max="1" width="14.140625" bestFit="1" customWidth="1"/>
    <col min="3" max="3" width="56.140625" bestFit="1" customWidth="1"/>
    <col min="4" max="4" width="52" bestFit="1" customWidth="1"/>
  </cols>
  <sheetData>
    <row r="1" spans="1:4" ht="15.75" thickBot="1" x14ac:dyDescent="0.3">
      <c r="A1" s="42" t="str">
        <f>FluidString($C$4:$C$31,D$4:D$31)</f>
        <v>Methane;42.7001907620175;Nitrogen;2.39157310589408;CO2;7.57924945881328E-02;Ethane;21.7636003693092;Propane;3.98608613839012;Isobutane;0.386125814142658;Butane;0.465997670078037;Isopentane;0.178652197033639;Pentane;0.256472545459276;Hexane;0.045914616832894;Heptane;0.045914616832894;Octane;0.045914616832894;Nonane;0.045914616832894;Decane;0.045914616832894;Hydrogen;27.0628996883414;CO;0.503036130581467</v>
      </c>
    </row>
    <row r="2" spans="1:4" ht="15" customHeight="1" x14ac:dyDescent="0.25">
      <c r="A2" s="28" t="s">
        <v>43</v>
      </c>
      <c r="B2" s="14" t="s">
        <v>36</v>
      </c>
      <c r="C2" s="15" t="s">
        <v>34</v>
      </c>
      <c r="D2" s="16">
        <v>294.26111111111106</v>
      </c>
    </row>
    <row r="3" spans="1:4" ht="15.75" thickBot="1" x14ac:dyDescent="0.3">
      <c r="A3" s="29"/>
      <c r="B3" s="17" t="s">
        <v>37</v>
      </c>
      <c r="C3" s="18" t="s">
        <v>35</v>
      </c>
      <c r="D3" s="19">
        <v>370220.53443356609</v>
      </c>
    </row>
    <row r="4" spans="1:4" x14ac:dyDescent="0.25">
      <c r="A4" s="29"/>
      <c r="B4" s="20" t="s">
        <v>42</v>
      </c>
      <c r="C4" s="21" t="s">
        <v>0</v>
      </c>
      <c r="D4" s="22">
        <f t="shared" ref="D4" si="0">100-SUM(D5:D24)</f>
        <v>42.700190762017549</v>
      </c>
    </row>
    <row r="5" spans="1:4" x14ac:dyDescent="0.25">
      <c r="A5" s="29"/>
      <c r="B5" s="11" t="s">
        <v>42</v>
      </c>
      <c r="C5" s="3" t="s">
        <v>1</v>
      </c>
      <c r="D5" s="23">
        <v>2.3915731058940803</v>
      </c>
    </row>
    <row r="6" spans="1:4" x14ac:dyDescent="0.25">
      <c r="A6" s="29"/>
      <c r="B6" s="10" t="s">
        <v>42</v>
      </c>
      <c r="C6" s="2" t="s">
        <v>2</v>
      </c>
      <c r="D6" s="24">
        <v>7.5792494588132822E-2</v>
      </c>
    </row>
    <row r="7" spans="1:4" x14ac:dyDescent="0.25">
      <c r="A7" s="29"/>
      <c r="B7" s="11" t="s">
        <v>42</v>
      </c>
      <c r="C7" s="3" t="s">
        <v>3</v>
      </c>
      <c r="D7" s="23">
        <v>21.763600369309216</v>
      </c>
    </row>
    <row r="8" spans="1:4" x14ac:dyDescent="0.25">
      <c r="A8" s="29"/>
      <c r="B8" s="10" t="s">
        <v>42</v>
      </c>
      <c r="C8" s="2" t="s">
        <v>4</v>
      </c>
      <c r="D8" s="24">
        <v>3.9860861383901169</v>
      </c>
    </row>
    <row r="9" spans="1:4" x14ac:dyDescent="0.25">
      <c r="A9" s="29"/>
      <c r="B9" s="11" t="s">
        <v>42</v>
      </c>
      <c r="C9" s="3" t="s">
        <v>5</v>
      </c>
      <c r="D9" s="23">
        <v>0.38612581414265829</v>
      </c>
    </row>
    <row r="10" spans="1:4" x14ac:dyDescent="0.25">
      <c r="A10" s="29"/>
      <c r="B10" s="10" t="s">
        <v>42</v>
      </c>
      <c r="C10" s="2" t="s">
        <v>6</v>
      </c>
      <c r="D10" s="24">
        <v>0.46599767007803666</v>
      </c>
    </row>
    <row r="11" spans="1:4" x14ac:dyDescent="0.25">
      <c r="A11" s="29"/>
      <c r="B11" s="11" t="s">
        <v>42</v>
      </c>
      <c r="C11" s="3" t="s">
        <v>7</v>
      </c>
      <c r="D11" s="23">
        <v>0.17865219703363877</v>
      </c>
    </row>
    <row r="12" spans="1:4" x14ac:dyDescent="0.25">
      <c r="A12" s="29"/>
      <c r="B12" s="10" t="s">
        <v>42</v>
      </c>
      <c r="C12" s="2" t="s">
        <v>8</v>
      </c>
      <c r="D12" s="24">
        <v>0.25647254545927595</v>
      </c>
    </row>
    <row r="13" spans="1:4" x14ac:dyDescent="0.25">
      <c r="A13" s="29"/>
      <c r="B13" s="11" t="s">
        <v>42</v>
      </c>
      <c r="C13" s="3" t="s">
        <v>9</v>
      </c>
      <c r="D13" s="23">
        <v>4.5914616832893967E-2</v>
      </c>
    </row>
    <row r="14" spans="1:4" x14ac:dyDescent="0.25">
      <c r="A14" s="29"/>
      <c r="B14" s="10" t="s">
        <v>42</v>
      </c>
      <c r="C14" s="2" t="s">
        <v>10</v>
      </c>
      <c r="D14" s="24">
        <v>4.5914616832893967E-2</v>
      </c>
    </row>
    <row r="15" spans="1:4" x14ac:dyDescent="0.25">
      <c r="A15" s="29"/>
      <c r="B15" s="11" t="s">
        <v>42</v>
      </c>
      <c r="C15" s="3" t="s">
        <v>11</v>
      </c>
      <c r="D15" s="23">
        <v>4.5914616832893967E-2</v>
      </c>
    </row>
    <row r="16" spans="1:4" x14ac:dyDescent="0.25">
      <c r="A16" s="29"/>
      <c r="B16" s="10" t="s">
        <v>42</v>
      </c>
      <c r="C16" s="2" t="s">
        <v>12</v>
      </c>
      <c r="D16" s="24">
        <v>4.5914616832893967E-2</v>
      </c>
    </row>
    <row r="17" spans="1:4" x14ac:dyDescent="0.25">
      <c r="A17" s="29"/>
      <c r="B17" s="11" t="s">
        <v>42</v>
      </c>
      <c r="C17" s="3" t="s">
        <v>13</v>
      </c>
      <c r="D17" s="23">
        <v>4.5914616832893967E-2</v>
      </c>
    </row>
    <row r="18" spans="1:4" x14ac:dyDescent="0.25">
      <c r="A18" s="29"/>
      <c r="B18" s="10" t="s">
        <v>42</v>
      </c>
      <c r="C18" s="2" t="s">
        <v>14</v>
      </c>
      <c r="D18" s="24">
        <v>27.062899688341354</v>
      </c>
    </row>
    <row r="19" spans="1:4" x14ac:dyDescent="0.25">
      <c r="A19" s="29"/>
      <c r="B19" s="11" t="s">
        <v>42</v>
      </c>
      <c r="C19" s="3" t="s">
        <v>15</v>
      </c>
      <c r="D19" s="23">
        <v>0</v>
      </c>
    </row>
    <row r="20" spans="1:4" x14ac:dyDescent="0.25">
      <c r="A20" s="29"/>
      <c r="B20" s="10" t="s">
        <v>42</v>
      </c>
      <c r="C20" s="2" t="s">
        <v>16</v>
      </c>
      <c r="D20" s="24">
        <v>0.50303613058146679</v>
      </c>
    </row>
    <row r="21" spans="1:4" x14ac:dyDescent="0.25">
      <c r="A21" s="29"/>
      <c r="B21" s="11" t="s">
        <v>42</v>
      </c>
      <c r="C21" s="3" t="s">
        <v>17</v>
      </c>
      <c r="D21" s="23">
        <v>0</v>
      </c>
    </row>
    <row r="22" spans="1:4" x14ac:dyDescent="0.25">
      <c r="A22" s="29"/>
      <c r="B22" s="10" t="s">
        <v>42</v>
      </c>
      <c r="C22" s="2" t="s">
        <v>18</v>
      </c>
      <c r="D22" s="24">
        <v>0</v>
      </c>
    </row>
    <row r="23" spans="1:4" x14ac:dyDescent="0.25">
      <c r="A23" s="29"/>
      <c r="B23" s="11" t="s">
        <v>42</v>
      </c>
      <c r="C23" s="3" t="s">
        <v>19</v>
      </c>
      <c r="D23" s="23">
        <v>0</v>
      </c>
    </row>
    <row r="24" spans="1:4" x14ac:dyDescent="0.25">
      <c r="A24" s="29"/>
      <c r="B24" s="10" t="s">
        <v>42</v>
      </c>
      <c r="C24" s="2" t="s">
        <v>20</v>
      </c>
      <c r="D24" s="24">
        <v>0</v>
      </c>
    </row>
    <row r="25" spans="1:4" x14ac:dyDescent="0.25">
      <c r="A25" s="29"/>
      <c r="B25" s="11"/>
      <c r="C25" s="3"/>
      <c r="D25" s="23"/>
    </row>
    <row r="26" spans="1:4" x14ac:dyDescent="0.25">
      <c r="A26" s="29"/>
      <c r="B26" s="10" t="s">
        <v>42</v>
      </c>
      <c r="C26" s="4" t="s">
        <v>21</v>
      </c>
      <c r="D26" s="24">
        <v>0</v>
      </c>
    </row>
    <row r="27" spans="1:4" x14ac:dyDescent="0.25">
      <c r="A27" s="29"/>
      <c r="B27" s="11" t="s">
        <v>42</v>
      </c>
      <c r="C27" s="5" t="s">
        <v>22</v>
      </c>
      <c r="D27" s="23">
        <v>0</v>
      </c>
    </row>
    <row r="28" spans="1:4" x14ac:dyDescent="0.25">
      <c r="A28" s="29"/>
      <c r="B28" s="10" t="s">
        <v>42</v>
      </c>
      <c r="C28" s="4" t="s">
        <v>23</v>
      </c>
      <c r="D28" s="24">
        <v>0</v>
      </c>
    </row>
    <row r="29" spans="1:4" x14ac:dyDescent="0.25">
      <c r="A29" s="29"/>
      <c r="B29" s="11" t="s">
        <v>42</v>
      </c>
      <c r="C29" s="5" t="s">
        <v>24</v>
      </c>
      <c r="D29" s="23">
        <v>0</v>
      </c>
    </row>
    <row r="30" spans="1:4" x14ac:dyDescent="0.25">
      <c r="A30" s="29"/>
      <c r="B30" s="10" t="s">
        <v>42</v>
      </c>
      <c r="C30" s="4" t="s">
        <v>25</v>
      </c>
      <c r="D30" s="24">
        <v>0</v>
      </c>
    </row>
    <row r="31" spans="1:4" ht="15.75" thickBot="1" x14ac:dyDescent="0.3">
      <c r="A31" s="30"/>
      <c r="B31" s="25" t="s">
        <v>42</v>
      </c>
      <c r="C31" s="26" t="s">
        <v>26</v>
      </c>
      <c r="D31" s="27">
        <v>0</v>
      </c>
    </row>
    <row r="32" spans="1:4" ht="15.75" thickBot="1" x14ac:dyDescent="0.3">
      <c r="C32" s="1"/>
      <c r="D32" s="1"/>
    </row>
    <row r="33" spans="1:4" ht="15" customHeight="1" x14ac:dyDescent="0.25">
      <c r="A33" s="31" t="s">
        <v>44</v>
      </c>
      <c r="B33" s="34" t="s">
        <v>38</v>
      </c>
      <c r="C33" s="35" t="s">
        <v>27</v>
      </c>
      <c r="D33" s="36" cm="1">
        <f t="array" ref="D33">VisLBC(D4:D25,D2,(((1/D37)*D35)/10))</f>
        <v>1.0261629323568389E-5</v>
      </c>
    </row>
    <row r="34" spans="1:4" x14ac:dyDescent="0.25">
      <c r="A34" s="32"/>
      <c r="B34" s="9" t="s">
        <v>39</v>
      </c>
      <c r="C34" s="7" t="s">
        <v>28</v>
      </c>
      <c r="D34" s="37" cm="1">
        <f t="array" ref="D34">PropDetail("K",A1,D2,(D3/1000000))</f>
        <v>1.2642100000000001</v>
      </c>
    </row>
    <row r="35" spans="1:4" ht="17.25" x14ac:dyDescent="0.25">
      <c r="A35" s="32"/>
      <c r="B35" s="8" t="s">
        <v>40</v>
      </c>
      <c r="C35" s="6" t="s">
        <v>29</v>
      </c>
      <c r="D35" s="38" cm="1">
        <f t="array" ref="D35">DGERG(A1,D2,(D3/1000000))</f>
        <v>2.68466</v>
      </c>
    </row>
    <row r="36" spans="1:4" ht="17.25" x14ac:dyDescent="0.25">
      <c r="A36" s="32"/>
      <c r="B36" s="9" t="s">
        <v>40</v>
      </c>
      <c r="C36" s="7" t="s">
        <v>30</v>
      </c>
      <c r="D36" s="37" cm="1">
        <f t="array" ref="D36">DGERG(A1,Ts(),(Ps()/1000000))</f>
        <v>0.74505500000000002</v>
      </c>
    </row>
    <row r="37" spans="1:4" x14ac:dyDescent="0.25">
      <c r="A37" s="32"/>
      <c r="B37" s="8" t="s">
        <v>41</v>
      </c>
      <c r="C37" s="6" t="s">
        <v>31</v>
      </c>
      <c r="D37" s="38" cm="1">
        <f t="array" ref="D37">MmGERG(A1)</f>
        <v>17.613199999999999</v>
      </c>
    </row>
    <row r="38" spans="1:4" x14ac:dyDescent="0.25">
      <c r="A38" s="32"/>
      <c r="B38" s="9" t="s">
        <v>39</v>
      </c>
      <c r="C38" s="7" t="s">
        <v>32</v>
      </c>
      <c r="D38" s="37" cm="1">
        <f t="array" ref="D38">ZGERG(A1,D2,(D3/1000000))</f>
        <v>0.99275199999999997</v>
      </c>
    </row>
    <row r="39" spans="1:4" x14ac:dyDescent="0.25">
      <c r="A39" s="32"/>
      <c r="B39" s="8" t="s">
        <v>39</v>
      </c>
      <c r="C39" s="6" t="s">
        <v>33</v>
      </c>
      <c r="D39" s="38" cm="1">
        <f t="array" ref="D39">ZGERG(A1,Ts(),(Ps()/1000000))</f>
        <v>0.99787499999999996</v>
      </c>
    </row>
    <row r="40" spans="1:4" ht="15.75" thickBot="1" x14ac:dyDescent="0.3">
      <c r="A40" s="33"/>
      <c r="B40" s="39" t="s">
        <v>46</v>
      </c>
      <c r="C40" s="40" t="s">
        <v>45</v>
      </c>
      <c r="D40" s="41" cm="1">
        <f t="array" ref="D40">WGERG(A1,D2,(D3/1000000))</f>
        <v>417.50299999999999</v>
      </c>
    </row>
    <row r="41" spans="1:4" x14ac:dyDescent="0.25">
      <c r="A41" s="12"/>
    </row>
    <row r="42" spans="1:4" x14ac:dyDescent="0.25">
      <c r="A42" s="12"/>
    </row>
    <row r="43" spans="1:4" x14ac:dyDescent="0.25">
      <c r="A43" s="12"/>
    </row>
    <row r="44" spans="1:4" x14ac:dyDescent="0.25">
      <c r="A44" s="12"/>
    </row>
    <row r="45" spans="1:4" x14ac:dyDescent="0.25">
      <c r="A45" s="12"/>
    </row>
    <row r="46" spans="1:4" x14ac:dyDescent="0.25">
      <c r="A46" s="12"/>
    </row>
    <row r="47" spans="1:4" x14ac:dyDescent="0.25">
      <c r="A47" s="12"/>
    </row>
    <row r="48" spans="1:4" x14ac:dyDescent="0.25">
      <c r="A48" s="13"/>
    </row>
  </sheetData>
  <mergeCells count="2">
    <mergeCell ref="A33:A40"/>
    <mergeCell ref="A2:A31"/>
  </mergeCells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Campion, Jonathan   (List Recruitment, Ltd. (UK))</dc:creator>
  <cp:lastModifiedBy>Campion, Jonathan   (List Recruitment, Ltd. (UK))</cp:lastModifiedBy>
  <dcterms:created xsi:type="dcterms:W3CDTF">2022-02-21T15:32:50Z</dcterms:created>
  <dcterms:modified xsi:type="dcterms:W3CDTF">2022-02-21T16:06:28Z</dcterms:modified>
</cp:coreProperties>
</file>